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comments1.xml><?xml version="1.0" encoding="utf-8"?>
<comments xmlns="http://schemas.openxmlformats.org/spreadsheetml/2006/main">
  <authors>
    <author>Okvd</author>
  </authors>
  <commentList>
    <comment ref="C31" authorId="0">
      <text>
        <r>
          <rPr>
            <sz val="8"/>
            <rFont val="Tahoma"/>
            <family val="0"/>
          </rPr>
          <t xml:space="preserve">Расчет по форуле:
(абс.число*100000)/численность населения
</t>
        </r>
      </text>
    </comment>
  </commentList>
</comments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<sst xmlns="http://schemas.openxmlformats.org/spreadsheetml/2006/main" count="65" uniqueCount="35">
  <si>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</si>
  <si>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</si>
  <si>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</si>
  <si>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</si>
  <si>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</si>
  <si>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</si>
  <si>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</si>
  <si>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</si>
  <si>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</si>
  <si>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</si>
  <si>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</si>
  <si>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</si>
  <si>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</si>
  <si>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</si>
  <si>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</si>
  <si>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</si>
  <si>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</si>
  <si>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</si>
  <si>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</si>
  <si>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</si>
  <si>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</si>
  <si>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</si>
  <si>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</si>
  <si>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</si>
  <si>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</si>
  <si>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</si>
  <si>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</si>
  <si>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</si>
  <si>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</si>
  <si>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 xml:space="preserve"> Е. С. Понич</t>
  </si>
  <si>
    <r>
      <t>Главный врач</t>
    </r>
    <r>
      <rPr>
        <sz val="10"/>
        <rFont val="Arial Cyr"/>
        <family val="0"/>
      </rPr>
      <t xml:space="preserve">  </t>
    </r>
  </si>
  <si>
    <t>микроспория</t>
  </si>
  <si>
    <t>трихофития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</si>
  <si>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</si>
  <si>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заболеваемости ИППП по Ханты-Мансийскому автономному округу-Югре                         за январь - июнь  2016 - 2017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</si>
</sst>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Tahoma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center" vertical="top" wrapText="1"/>
    </xf>
    <xf numFmtId="175" fontId="6" fillId="34" borderId="12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6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6" fillId="34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17" fillId="33" borderId="18" xfId="0" applyFont="1" applyFill="1" applyBorder="1" applyAlignment="1">
      <alignment/>
    </xf>
    <xf numFmtId="3" fontId="12" fillId="0" borderId="12" xfId="0" applyNumberFormat="1" applyFont="1" applyBorder="1" applyAlignment="1">
      <alignment horizontal="right" vertical="top" wrapText="1"/>
    </xf>
    <xf numFmtId="0" fontId="12" fillId="34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5" fontId="1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175" fontId="12" fillId="12" borderId="12" xfId="0" applyNumberFormat="1" applyFont="1" applyFill="1" applyBorder="1" applyAlignment="1">
      <alignment horizontal="right" vertical="top" wrapText="1"/>
    </xf>
    <xf numFmtId="3" fontId="6" fillId="34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12" fillId="0" borderId="12" xfId="0" applyNumberFormat="1" applyFont="1" applyBorder="1" applyAlignment="1">
      <alignment horizontal="right" vertical="top" wrapText="1"/>
    </xf>
    <xf numFmtId="3" fontId="12" fillId="0" borderId="12" xfId="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9.50390625" style="0" customWidth="1"/>
    <col min="7" max="7" width="6.50390625" style="0" customWidth="1"/>
    <col min="8" max="8" width="7.125" style="0" customWidth="1"/>
    <col min="9" max="9" width="6.375" style="0" customWidth="1"/>
    <col min="10" max="10" width="6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39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8.75" customHeight="1">
      <c r="A4" s="48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8.25" customHeight="1">
      <c r="A5" s="44" t="s">
        <v>34</v>
      </c>
      <c r="B5" s="45"/>
      <c r="C5" s="45"/>
      <c r="D5" s="45"/>
      <c r="E5" s="45"/>
      <c r="F5" s="45"/>
      <c r="G5" s="46"/>
      <c r="H5" s="46"/>
      <c r="I5" s="46"/>
      <c r="J5" s="46"/>
      <c r="K5" s="47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42" t="s">
        <v>25</v>
      </c>
      <c r="B6" s="41" t="s">
        <v>31</v>
      </c>
      <c r="C6" s="41"/>
      <c r="D6" s="41"/>
      <c r="E6" s="41"/>
      <c r="F6" s="33"/>
      <c r="G6" s="41" t="s">
        <v>32</v>
      </c>
      <c r="H6" s="41"/>
      <c r="I6" s="41"/>
      <c r="J6" s="41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43"/>
      <c r="B7" s="41">
        <v>2016</v>
      </c>
      <c r="C7" s="41"/>
      <c r="D7" s="41">
        <v>2017</v>
      </c>
      <c r="E7" s="41"/>
      <c r="F7" s="33"/>
      <c r="G7" s="41">
        <v>2016</v>
      </c>
      <c r="H7" s="41"/>
      <c r="I7" s="41">
        <v>2017</v>
      </c>
      <c r="J7" s="41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47.25">
      <c r="A8" s="43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50">
        <v>1</v>
      </c>
      <c r="C9" s="31">
        <f>ROUND($B9*100000/'численность населения'!$B3,1)</f>
        <v>1.1</v>
      </c>
      <c r="D9" s="28">
        <v>0</v>
      </c>
      <c r="E9" s="31">
        <f>ROUND($D9*100000/'численность населения'!$C3,1)</f>
        <v>0</v>
      </c>
      <c r="F9" s="36">
        <f>(E9-C9)*100/C9</f>
        <v>-100</v>
      </c>
      <c r="G9" s="51">
        <v>0</v>
      </c>
      <c r="H9" s="31">
        <f>($G9*100000)/'численность населения'!$B3</f>
        <v>0</v>
      </c>
      <c r="I9" s="28">
        <v>0</v>
      </c>
      <c r="J9" s="31">
        <f>($I9*100000)/'численность населения'!$C3</f>
        <v>0</v>
      </c>
      <c r="K9" s="36" t="e">
        <f>(J9-H9)*100/H9</f>
        <v>#DIV/0!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50">
        <v>1</v>
      </c>
      <c r="C10" s="31">
        <f>ROUND($B10*100000/'численность населения'!$B4,1)</f>
        <v>2.5</v>
      </c>
      <c r="D10" s="28">
        <v>8</v>
      </c>
      <c r="E10" s="31">
        <f>ROUND($D10*100000/'численность населения'!$C4,1)</f>
        <v>19.8</v>
      </c>
      <c r="F10" s="36">
        <f aca="true" t="shared" si="0" ref="F10:F31">(E10-C10)*100/C10</f>
        <v>692</v>
      </c>
      <c r="G10" s="51">
        <v>0</v>
      </c>
      <c r="H10" s="31">
        <f>($G10*100000)/'численность населения'!$B4</f>
        <v>0</v>
      </c>
      <c r="I10" s="28">
        <v>0</v>
      </c>
      <c r="J10" s="31">
        <f>($I10*100000)/'численность населения'!$C4</f>
        <v>0</v>
      </c>
      <c r="K10" s="36" t="e">
        <f aca="true" t="shared" si="1" ref="K10:K31">(J10-H10)*100/H10</f>
        <v>#DIV/0!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8" customHeight="1">
      <c r="A11" s="30" t="s">
        <v>3</v>
      </c>
      <c r="B11" s="50">
        <v>0</v>
      </c>
      <c r="C11" s="31">
        <f>ROUND($B11*100000/'численность населения'!$B5,1)</f>
        <v>0</v>
      </c>
      <c r="D11" s="28">
        <v>0</v>
      </c>
      <c r="E11" s="31">
        <f>ROUND($D11*100000/'численность населения'!$C5,1)</f>
        <v>0</v>
      </c>
      <c r="F11" s="36" t="e">
        <f t="shared" si="0"/>
        <v>#DIV/0!</v>
      </c>
      <c r="G11" s="51">
        <v>0</v>
      </c>
      <c r="H11" s="31">
        <f>($G11*100000)/'численность населения'!$B5</f>
        <v>0</v>
      </c>
      <c r="I11" s="28">
        <v>0</v>
      </c>
      <c r="J11" s="31">
        <f>($I11*100000)/'численность населения'!$C5</f>
        <v>0</v>
      </c>
      <c r="K11" s="36" t="e">
        <f t="shared" si="1"/>
        <v>#DIV/0!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8" customHeight="1">
      <c r="A12" s="30" t="s">
        <v>4</v>
      </c>
      <c r="B12" s="50">
        <v>1</v>
      </c>
      <c r="C12" s="31">
        <f>ROUND($B12*100000/'численность населения'!$B6,1)</f>
        <v>2.3</v>
      </c>
      <c r="D12" s="28">
        <v>3</v>
      </c>
      <c r="E12" s="31">
        <f>ROUND($D12*100000/'численность населения'!$C6,1)</f>
        <v>7</v>
      </c>
      <c r="F12" s="36">
        <f t="shared" si="0"/>
        <v>204.34782608695653</v>
      </c>
      <c r="G12" s="51">
        <v>0</v>
      </c>
      <c r="H12" s="31">
        <f>($G12*100000)/'численность населения'!$B6</f>
        <v>0</v>
      </c>
      <c r="I12" s="28">
        <v>0</v>
      </c>
      <c r="J12" s="31">
        <f>($I12*100000)/'численность населения'!$C6</f>
        <v>0</v>
      </c>
      <c r="K12" s="36" t="e">
        <f t="shared" si="1"/>
        <v>#DIV/0!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50">
        <v>6</v>
      </c>
      <c r="C13" s="31">
        <f>ROUND($B13*100000/'численность населения'!$B7,1)</f>
        <v>9.7</v>
      </c>
      <c r="D13" s="28">
        <v>12</v>
      </c>
      <c r="E13" s="31">
        <f>ROUND($D13*100000/'численность населения'!$C7,1)</f>
        <v>19.1</v>
      </c>
      <c r="F13" s="36">
        <f t="shared" si="0"/>
        <v>96.90721649484539</v>
      </c>
      <c r="G13" s="51">
        <v>0</v>
      </c>
      <c r="H13" s="31">
        <f>($G13*100000)/'численность населения'!$B7</f>
        <v>0</v>
      </c>
      <c r="I13" s="28">
        <v>0</v>
      </c>
      <c r="J13" s="31">
        <f>($I13*100000)/'численность населения'!$C7</f>
        <v>0</v>
      </c>
      <c r="K13" s="36" t="e">
        <f t="shared" si="1"/>
        <v>#DIV/0!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50">
        <v>0</v>
      </c>
      <c r="C14" s="31">
        <f>ROUND($B14*100000/'численность населения'!$B8,1)</f>
        <v>0</v>
      </c>
      <c r="D14" s="28">
        <v>4</v>
      </c>
      <c r="E14" s="31">
        <f>ROUND($D14*100000/'численность населения'!$C8,1)</f>
        <v>9.3</v>
      </c>
      <c r="F14" s="36" t="e">
        <f t="shared" si="0"/>
        <v>#DIV/0!</v>
      </c>
      <c r="G14" s="51">
        <v>3</v>
      </c>
      <c r="H14" s="31">
        <f>($G14*100000)/'численность населения'!$B8</f>
        <v>6.996431819771916</v>
      </c>
      <c r="I14" s="28">
        <v>3</v>
      </c>
      <c r="J14" s="31">
        <f>($I14*100000)/'численность населения'!$C8</f>
        <v>6.949914284390492</v>
      </c>
      <c r="K14" s="36">
        <f t="shared" si="1"/>
        <v>-0.6648751332066964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50">
        <v>18</v>
      </c>
      <c r="C15" s="31">
        <f>ROUND($B15*100000/'численность населения'!$B9,1)</f>
        <v>32</v>
      </c>
      <c r="D15" s="28">
        <v>6</v>
      </c>
      <c r="E15" s="31">
        <f>ROUND($D15*100000/'численность населения'!$C9,1)</f>
        <v>9.9</v>
      </c>
      <c r="F15" s="36">
        <f t="shared" si="0"/>
        <v>-69.0625</v>
      </c>
      <c r="G15" s="51">
        <v>0</v>
      </c>
      <c r="H15" s="31">
        <f>($G15*100000)/'численность населения'!$B9</f>
        <v>0</v>
      </c>
      <c r="I15" s="28">
        <v>0</v>
      </c>
      <c r="J15" s="31">
        <f>($I15*100000)/'численность населения'!$C9</f>
        <v>0</v>
      </c>
      <c r="K15" s="36" t="e">
        <f t="shared" si="1"/>
        <v>#DIV/0!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50">
        <v>24</v>
      </c>
      <c r="C16" s="31">
        <f>ROUND($B16*100000/'численность населения'!$B10,1)</f>
        <v>9</v>
      </c>
      <c r="D16" s="28">
        <v>26</v>
      </c>
      <c r="E16" s="31">
        <f>ROUND($D16*100000/'численность населения'!$C10,1)</f>
        <v>9.6</v>
      </c>
      <c r="F16" s="36">
        <f t="shared" si="0"/>
        <v>6.6666666666666625</v>
      </c>
      <c r="G16" s="51">
        <v>0</v>
      </c>
      <c r="H16" s="31">
        <f>($G16*100000)/'численность населения'!$B10</f>
        <v>0</v>
      </c>
      <c r="I16" s="28">
        <v>0</v>
      </c>
      <c r="J16" s="31">
        <f>($I16*100000)/'численность населения'!$C10</f>
        <v>0</v>
      </c>
      <c r="K16" s="36" t="e">
        <f t="shared" si="1"/>
        <v>#DIV/0!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9.5" customHeight="1">
      <c r="A17" s="30" t="s">
        <v>9</v>
      </c>
      <c r="B17" s="50">
        <v>95</v>
      </c>
      <c r="C17" s="31">
        <f>ROUND($B17*100000/'численность населения'!$B11,1)</f>
        <v>28.2</v>
      </c>
      <c r="D17" s="28">
        <v>92</v>
      </c>
      <c r="E17" s="31">
        <f>ROUND($D17*100000/'численность населения'!$C11,1)</f>
        <v>26.7</v>
      </c>
      <c r="F17" s="36">
        <f t="shared" si="0"/>
        <v>-5.319148936170213</v>
      </c>
      <c r="G17" s="51">
        <v>13</v>
      </c>
      <c r="H17" s="31">
        <f>($G17*100000)/'численность населения'!$B11</f>
        <v>3.862391890165459</v>
      </c>
      <c r="I17" s="28">
        <v>0</v>
      </c>
      <c r="J17" s="31">
        <f>($I17*100000)/'численность населения'!$C11</f>
        <v>0</v>
      </c>
      <c r="K17" s="36">
        <f t="shared" si="1"/>
        <v>-100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50">
        <v>9</v>
      </c>
      <c r="C18" s="31">
        <f>ROUND($B18*100000/'численность населения'!$B12,1)</f>
        <v>7.2</v>
      </c>
      <c r="D18" s="28">
        <v>11</v>
      </c>
      <c r="E18" s="31">
        <f>ROUND($D18*100000/'численность населения'!$C12,1)</f>
        <v>8.8</v>
      </c>
      <c r="F18" s="36">
        <f t="shared" si="0"/>
        <v>22.22222222222223</v>
      </c>
      <c r="G18" s="51">
        <v>2</v>
      </c>
      <c r="H18" s="31">
        <f>($G18*100000)/'численность населения'!$B12</f>
        <v>1.5922425940816343</v>
      </c>
      <c r="I18" s="28">
        <v>0</v>
      </c>
      <c r="J18" s="31">
        <f>($I18*100000)/'численность населения'!$C12</f>
        <v>0</v>
      </c>
      <c r="K18" s="36">
        <f t="shared" si="1"/>
        <v>-100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50">
        <v>0</v>
      </c>
      <c r="C19" s="31">
        <f>ROUND($B19*100000/'численность населения'!$B13,1)</f>
        <v>0</v>
      </c>
      <c r="D19" s="28">
        <v>2</v>
      </c>
      <c r="E19" s="31">
        <f>ROUND($D19*100000/'численность населения'!$C13,1)</f>
        <v>4.9</v>
      </c>
      <c r="F19" s="36" t="e">
        <f t="shared" si="0"/>
        <v>#DIV/0!</v>
      </c>
      <c r="G19" s="51">
        <v>0</v>
      </c>
      <c r="H19" s="31">
        <f>($G19*100000)/'численность населения'!$B13</f>
        <v>0</v>
      </c>
      <c r="I19" s="28">
        <v>0</v>
      </c>
      <c r="J19" s="31">
        <f>($I19*100000)/'численность населения'!$C13</f>
        <v>0</v>
      </c>
      <c r="K19" s="36" t="e">
        <f t="shared" si="1"/>
        <v>#DIV/0!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8.75" customHeight="1">
      <c r="A20" s="30" t="s">
        <v>12</v>
      </c>
      <c r="B20" s="50">
        <v>0</v>
      </c>
      <c r="C20" s="31">
        <f>ROUND($B20*100000/'численность населения'!$B14,1)</f>
        <v>0</v>
      </c>
      <c r="D20" s="28">
        <v>1</v>
      </c>
      <c r="E20" s="31">
        <f>ROUND($D20*100000/'численность населения'!$C14,1)</f>
        <v>5.6</v>
      </c>
      <c r="F20" s="36" t="e">
        <f t="shared" si="0"/>
        <v>#DIV/0!</v>
      </c>
      <c r="G20" s="51">
        <v>0</v>
      </c>
      <c r="H20" s="31">
        <f>($G20*100000)/'численность населения'!$B14</f>
        <v>0</v>
      </c>
      <c r="I20" s="28">
        <v>0</v>
      </c>
      <c r="J20" s="31">
        <f>($I20*100000)/'численность населения'!$C14</f>
        <v>0</v>
      </c>
      <c r="K20" s="36" t="e">
        <f t="shared" si="1"/>
        <v>#DIV/0!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50">
        <v>0</v>
      </c>
      <c r="C21" s="31">
        <f>ROUND($B21*100000/'численность населения'!$B15,1)</f>
        <v>0</v>
      </c>
      <c r="D21" s="28">
        <v>0</v>
      </c>
      <c r="E21" s="31">
        <f>ROUND($D21*100000/'численность населения'!$C15,1)</f>
        <v>0</v>
      </c>
      <c r="F21" s="36" t="e">
        <f t="shared" si="0"/>
        <v>#DIV/0!</v>
      </c>
      <c r="G21" s="51">
        <v>0</v>
      </c>
      <c r="H21" s="31">
        <f>($G21*100000)/'численность населения'!$B15</f>
        <v>0</v>
      </c>
      <c r="I21" s="28">
        <v>0</v>
      </c>
      <c r="J21" s="31">
        <f>($I21*100000)/'численность населения'!$C15</f>
        <v>0</v>
      </c>
      <c r="K21" s="36" t="e">
        <f t="shared" si="1"/>
        <v>#DIV/0!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20.25" customHeight="1">
      <c r="A22" s="30" t="s">
        <v>14</v>
      </c>
      <c r="B22" s="50">
        <v>0</v>
      </c>
      <c r="C22" s="31">
        <f>ROUND($B22*100000/'численность населения'!$B16,1)</f>
        <v>0</v>
      </c>
      <c r="D22" s="28">
        <v>0</v>
      </c>
      <c r="E22" s="31">
        <f>ROUND($D22*100000/'численность населения'!$C16,1)</f>
        <v>0</v>
      </c>
      <c r="F22" s="36" t="e">
        <f t="shared" si="0"/>
        <v>#DIV/0!</v>
      </c>
      <c r="G22" s="51">
        <v>0</v>
      </c>
      <c r="H22" s="31">
        <f>($G22*100000)/'численность населения'!$B16</f>
        <v>0</v>
      </c>
      <c r="I22" s="28">
        <v>0</v>
      </c>
      <c r="J22" s="31">
        <f>($I22*100000)/'численность населения'!$C16</f>
        <v>0</v>
      </c>
      <c r="K22" s="36" t="e">
        <f t="shared" si="1"/>
        <v>#DIV/0!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50">
        <v>0</v>
      </c>
      <c r="C23" s="31">
        <f>ROUND($B23*100000/'численность населения'!$B17,1)</f>
        <v>0</v>
      </c>
      <c r="D23" s="28">
        <v>0</v>
      </c>
      <c r="E23" s="31">
        <f>ROUND($D23*100000/'численность населения'!$C17,1)</f>
        <v>0</v>
      </c>
      <c r="F23" s="36" t="e">
        <f t="shared" si="0"/>
        <v>#DIV/0!</v>
      </c>
      <c r="G23" s="51">
        <v>0</v>
      </c>
      <c r="H23" s="31">
        <f>($G23*100000)/'численность населения'!$B17</f>
        <v>0</v>
      </c>
      <c r="I23" s="28">
        <v>0</v>
      </c>
      <c r="J23" s="31">
        <f>($I23*100000)/'численность населения'!$C17</f>
        <v>0</v>
      </c>
      <c r="K23" s="36" t="e">
        <f t="shared" si="1"/>
        <v>#DIV/0!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50">
        <v>39</v>
      </c>
      <c r="C24" s="31">
        <f>ROUND($B24*100000/'численность населения'!$B18,1)</f>
        <v>32.1</v>
      </c>
      <c r="D24" s="28">
        <v>25</v>
      </c>
      <c r="E24" s="31">
        <f>ROUND($D24*100000/'численность населения'!$C18,1)</f>
        <v>20.4</v>
      </c>
      <c r="F24" s="36">
        <f t="shared" si="0"/>
        <v>-36.44859813084113</v>
      </c>
      <c r="G24" s="51">
        <v>4</v>
      </c>
      <c r="H24" s="31">
        <f>($G24*100000)/'численность населения'!$B18</f>
        <v>3.2892843339610383</v>
      </c>
      <c r="I24" s="28">
        <v>2</v>
      </c>
      <c r="J24" s="31">
        <f>($I24*100000)/'численность населения'!$C18</f>
        <v>1.6339869281045751</v>
      </c>
      <c r="K24" s="36">
        <f t="shared" si="1"/>
        <v>-50.32393790849673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50">
        <v>1</v>
      </c>
      <c r="C25" s="31">
        <f>ROUND($B25*100000/'численность населения'!$B19,1)</f>
        <v>3.1</v>
      </c>
      <c r="D25" s="28">
        <v>4</v>
      </c>
      <c r="E25" s="31">
        <f>ROUND($D25*100000/'численность населения'!$C19,1)</f>
        <v>12.6</v>
      </c>
      <c r="F25" s="36">
        <f t="shared" si="0"/>
        <v>306.4516129032258</v>
      </c>
      <c r="G25" s="51">
        <v>0</v>
      </c>
      <c r="H25" s="31">
        <f>($G25*100000)/'численность населения'!$B19</f>
        <v>0</v>
      </c>
      <c r="I25" s="28">
        <v>0</v>
      </c>
      <c r="J25" s="31">
        <f>($I25*100000)/'численность населения'!$C19</f>
        <v>0</v>
      </c>
      <c r="K25" s="36" t="e">
        <f t="shared" si="1"/>
        <v>#DIV/0!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50">
        <v>0</v>
      </c>
      <c r="C26" s="31">
        <f>ROUND($B26*100000/'численность населения'!$B20,1)</f>
        <v>0</v>
      </c>
      <c r="D26" s="28">
        <v>0</v>
      </c>
      <c r="E26" s="31">
        <f>ROUND($D26*100000/'численность населения'!$C20,1)</f>
        <v>0</v>
      </c>
      <c r="F26" s="36" t="e">
        <f t="shared" si="0"/>
        <v>#DIV/0!</v>
      </c>
      <c r="G26" s="51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6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50">
        <v>0</v>
      </c>
      <c r="C27" s="31">
        <f>ROUND($B27*100000/'численность населения'!$B21,1)</f>
        <v>0</v>
      </c>
      <c r="D27" s="28">
        <v>0</v>
      </c>
      <c r="E27" s="31">
        <f>ROUND($D27*100000/'численность населения'!$C21,1)</f>
        <v>0</v>
      </c>
      <c r="F27" s="36" t="e">
        <f t="shared" si="0"/>
        <v>#DIV/0!</v>
      </c>
      <c r="G27" s="51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6" t="e">
        <f t="shared" si="1"/>
        <v>#DIV/0!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50">
        <v>13</v>
      </c>
      <c r="C28" s="31">
        <f>ROUND($B28*100000/'численность населения'!$B22,1)</f>
        <v>54</v>
      </c>
      <c r="D28" s="28">
        <v>6</v>
      </c>
      <c r="E28" s="31">
        <f>ROUND($D28*100000/'численность населения'!$C22,1)</f>
        <v>25.5</v>
      </c>
      <c r="F28" s="36">
        <f t="shared" si="0"/>
        <v>-52.77777777777778</v>
      </c>
      <c r="G28" s="51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6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50">
        <v>1</v>
      </c>
      <c r="C29" s="31">
        <f>ROUND($B29*100000/'численность населения'!$B23,1)</f>
        <v>3.4</v>
      </c>
      <c r="D29" s="28">
        <v>1</v>
      </c>
      <c r="E29" s="31">
        <f>ROUND($D29*100000/'численность населения'!$C23,1)</f>
        <v>3.4</v>
      </c>
      <c r="F29" s="36">
        <f t="shared" si="0"/>
        <v>0</v>
      </c>
      <c r="G29" s="51">
        <v>0</v>
      </c>
      <c r="H29" s="31">
        <f>($G29*100000)/'численность населения'!$B23</f>
        <v>0</v>
      </c>
      <c r="I29" s="28">
        <v>0</v>
      </c>
      <c r="J29" s="31">
        <f>($I29*100000)/'численность населения'!$C23</f>
        <v>0</v>
      </c>
      <c r="K29" s="36" t="e">
        <f t="shared" si="1"/>
        <v>#DIV/0!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50">
        <v>7</v>
      </c>
      <c r="C30" s="31">
        <f>ROUND($B30*100000/'численность населения'!$B24,1)</f>
        <v>15.8</v>
      </c>
      <c r="D30" s="28">
        <v>9</v>
      </c>
      <c r="E30" s="31">
        <f>ROUND($D30*100000/'численность населения'!$C24,1)</f>
        <v>20.1</v>
      </c>
      <c r="F30" s="36">
        <f t="shared" si="0"/>
        <v>27.215189873417724</v>
      </c>
      <c r="G30" s="51">
        <v>0</v>
      </c>
      <c r="H30" s="31">
        <f>($G30*100000)/'численность населения'!$B24</f>
        <v>0</v>
      </c>
      <c r="I30" s="28">
        <v>0</v>
      </c>
      <c r="J30" s="31">
        <f>($I30*100000)/'численность населения'!$C24</f>
        <v>0</v>
      </c>
      <c r="K30" s="36" t="e">
        <f t="shared" si="1"/>
        <v>#DIV/0!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216</v>
      </c>
      <c r="C31" s="25">
        <f>ROUND(B31*100000/'численность населения'!B25,1)</f>
        <v>13.5</v>
      </c>
      <c r="D31" s="13">
        <f>SUM($D9:$D30)</f>
        <v>210</v>
      </c>
      <c r="E31" s="14">
        <f>ROUND($D31*100000/'численность населения'!$C25,1)</f>
        <v>13</v>
      </c>
      <c r="F31" s="36">
        <f t="shared" si="0"/>
        <v>-3.7037037037037037</v>
      </c>
      <c r="G31" s="37">
        <f>SUM($G9:$G30)</f>
        <v>22</v>
      </c>
      <c r="H31" s="14">
        <f>($G31*100000)/'численность населения'!$B25</f>
        <v>1.3710052335008869</v>
      </c>
      <c r="I31" s="13">
        <f>SUM($I9:$I30)</f>
        <v>5</v>
      </c>
      <c r="J31" s="14">
        <f>($I31*100000)/'численность населения'!$C25</f>
        <v>0.3087534696171148</v>
      </c>
      <c r="K31" s="36">
        <f t="shared" si="1"/>
        <v>-77.47977454260278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26" t="s">
        <v>30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26"/>
      <c r="B35" s="26"/>
      <c r="C35" s="26"/>
      <c r="D35" s="26"/>
      <c r="E35" s="26"/>
      <c r="F35" s="26"/>
      <c r="G35" s="26"/>
      <c r="H35" s="26"/>
      <c r="I35" s="38" t="s">
        <v>29</v>
      </c>
      <c r="J35" s="38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1">
    <mergeCell ref="A4:J4"/>
    <mergeCell ref="I35:J35"/>
    <mergeCell ref="A3:J3"/>
    <mergeCell ref="I7:J7"/>
    <mergeCell ref="B6:E6"/>
    <mergeCell ref="D7:E7"/>
    <mergeCell ref="A6:A8"/>
    <mergeCell ref="B7:C7"/>
    <mergeCell ref="G6:J6"/>
    <mergeCell ref="G7:H7"/>
    <mergeCell ref="A5:K5"/>
  </mergeCells>
  <printOptions/>
  <pageMargins left="0.4724409448818898" right="0.35433070866141736" top="0.5511811023622047" bottom="0.6692913385826772" header="0.2755905511811024" footer="0.3937007874015748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" sqref="C1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2014</v>
      </c>
      <c r="C1" s="24">
        <v>2015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94423</v>
      </c>
      <c r="C3" s="19">
        <v>96145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40127</v>
      </c>
      <c r="C4" s="20">
        <v>40419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56042</v>
      </c>
      <c r="C5" s="20">
        <v>55979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43044</v>
      </c>
      <c r="C6" s="20">
        <v>42937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61737</v>
      </c>
      <c r="C7" s="20">
        <v>62902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42879</v>
      </c>
      <c r="C8" s="20">
        <v>43166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56282</v>
      </c>
      <c r="C9" s="20">
        <v>60568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267225</v>
      </c>
      <c r="C10" s="20">
        <v>269651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336579</v>
      </c>
      <c r="C11" s="20">
        <v>344744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125609</v>
      </c>
      <c r="C12" s="20">
        <v>125368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41003</v>
      </c>
      <c r="C13" s="20">
        <v>40957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17601</v>
      </c>
      <c r="C14" s="20">
        <v>17815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36080</v>
      </c>
      <c r="C15" s="20">
        <v>36530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48386</v>
      </c>
      <c r="C16" s="20">
        <v>48588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35762</v>
      </c>
      <c r="C17" s="20">
        <v>35925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121607</v>
      </c>
      <c r="C18" s="20">
        <v>122400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32343</v>
      </c>
      <c r="C19" s="20">
        <v>31853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29790</v>
      </c>
      <c r="C20" s="20">
        <v>25719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19892</v>
      </c>
      <c r="C21" s="20">
        <v>19675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24071</v>
      </c>
      <c r="C22" s="20">
        <v>23556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29779</v>
      </c>
      <c r="C23" s="20">
        <v>29658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44401</v>
      </c>
      <c r="C24" s="20">
        <v>44860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1604662</v>
      </c>
      <c r="C25" s="21">
        <f>SUM(C3:C24)</f>
        <v>1619415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2017-03-01T05:09:31Z</cp:lastPrinted>
  <dcterms:created xsi:type="dcterms:W3CDTF">2003-07-30T02:22:18Z</dcterms:created>
  <dcterms:modified xsi:type="dcterms:W3CDTF">2017-06-27T10:15:35Z</dcterms:modified>
  <cp:category/>
  <cp:version/>
  <cp:contentType/>
  <cp:contentStatus/>
</cp:coreProperties>
</file>